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scrip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'Subscriptions'!$A$1:$H$52</definedName>
    <definedName name="_xlnm.Print_Area" localSheetId="1">'Summary'!$A$1:$D$22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b val="1"/>
      <color rgb="003E3A35"/>
      <sz val="10.5"/>
    </font>
    <font>
      <name val="Calibri"/>
      <color rgb="003E3A35"/>
      <sz val="10.5"/>
    </font>
    <font>
      <name val="Calibri"/>
      <color rgb="001F4E9E"/>
      <sz val="10.5"/>
    </font>
    <font>
      <name val="Calibri"/>
      <b val="1"/>
      <color rgb="008A6A2A"/>
      <sz val="10"/>
    </font>
    <font>
      <name val="Calibri"/>
      <b val="1"/>
      <color rgb="003E3A35"/>
      <sz val="11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4F1EA"/>
        <bgColor rgb="00F4F1EA"/>
      </patternFill>
    </fill>
    <fill>
      <patternFill patternType="solid">
        <fgColor rgb="00FFF8E6"/>
        <bgColor rgb="00FFF8E6"/>
      </patternFill>
    </fill>
  </fills>
  <borders count="4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bottom style="medium">
        <color rgb="008A6A2A"/>
      </bottom>
    </border>
    <border>
      <bottom style="thin">
        <color rgb="008A6A2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164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vertical="center"/>
    </xf>
    <xf numFmtId="4" fontId="6" fillId="5" borderId="1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4" fontId="5" fillId="4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7" fillId="0" borderId="2" applyAlignment="1" pivotButton="0" quotePrefix="0" xfId="0">
      <alignment vertical="center"/>
    </xf>
    <xf numFmtId="0" fontId="0" fillId="0" borderId="2" pivotButton="0" quotePrefix="0" xfId="0"/>
    <xf numFmtId="0" fontId="5" fillId="0" borderId="0" applyAlignment="1" pivotButton="0" quotePrefix="0" xfId="0">
      <alignment vertical="center"/>
    </xf>
    <xf numFmtId="1" fontId="5" fillId="4" borderId="1" applyAlignment="1" pivotButton="0" quotePrefix="0" xfId="0">
      <alignment vertical="center"/>
    </xf>
    <xf numFmtId="4" fontId="4" fillId="4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165" fontId="5" fillId="4" borderId="1" applyAlignment="1" pivotButton="0" quotePrefix="0" xfId="0">
      <alignment horizontal="center" vertical="center"/>
    </xf>
    <xf numFmtId="0" fontId="8" fillId="2" borderId="1" applyAlignment="1" pivotButton="0" quotePrefix="0" xfId="0">
      <alignment vertical="center"/>
    </xf>
    <xf numFmtId="4" fontId="8" fillId="2" borderId="1" applyAlignment="1" pivotButton="0" quotePrefix="0" xfId="0">
      <alignment vertical="center"/>
    </xf>
    <xf numFmtId="0" fontId="13" fillId="0" borderId="0" pivotButton="0" quotePrefix="0" xfId="0"/>
    <xf numFmtId="0" fontId="10" fillId="0" borderId="3" pivotButton="0" quotePrefix="0" xfId="0"/>
    <xf numFmtId="0" fontId="11" fillId="0" borderId="0" applyAlignment="1" pivotButton="0" quotePrefix="0" xfId="0">
      <alignment vertical="top" wrapText="1" inden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Calibri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H51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2" customWidth="1" min="4" max="4"/>
    <col width="14" customWidth="1" min="5" max="5"/>
    <col width="13" customWidth="1" min="6" max="6"/>
    <col width="13" customWidth="1" min="7" max="7"/>
    <col width="13" customWidth="1" min="8" max="8"/>
  </cols>
  <sheetData>
    <row r="1" ht="32" customHeight="1">
      <c r="A1" s="1" t="inlineStr">
        <is>
          <t>Subscription Tracker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See what your subscriptions really cost per month and per year.</t>
        </is>
      </c>
      <c r="B2" s="2" t="n"/>
      <c r="C2" s="2" t="n"/>
      <c r="D2" s="2" t="n"/>
      <c r="E2" s="2" t="n"/>
      <c r="F2" s="2" t="n"/>
      <c r="G2" s="2" t="n"/>
      <c r="H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A4" s="5" t="inlineStr">
        <is>
          <t>Example subscriptions are in the blue cells. Type over them or clear them.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6" t="inlineStr">
        <is>
          <t>Today</t>
        </is>
      </c>
      <c r="C5" s="7">
        <f>TODAY()</f>
        <v>46319.0</v>
      </c>
    </row>
    <row r="8" ht="30" customHeight="1">
      <c r="A8" s="8" t="inlineStr">
        <is>
          <t>Service</t>
        </is>
      </c>
      <c r="B8" s="8" t="inlineStr">
        <is>
          <t>Category</t>
        </is>
      </c>
      <c r="C8" s="8" t="inlineStr">
        <is>
          <t>Cost</t>
        </is>
      </c>
      <c r="D8" s="8" t="inlineStr">
        <is>
          <t>Billing</t>
        </is>
      </c>
      <c r="E8" s="8" t="inlineStr">
        <is>
          <t>Next renewal</t>
        </is>
      </c>
      <c r="F8" s="8" t="inlineStr">
        <is>
          <t>Per month</t>
        </is>
      </c>
      <c r="G8" s="8" t="inlineStr">
        <is>
          <t>Per year</t>
        </is>
      </c>
      <c r="H8" s="8" t="inlineStr">
        <is>
          <t>Renews soon</t>
        </is>
      </c>
    </row>
    <row r="9">
      <c r="A9" s="9" t="inlineStr">
        <is>
          <t>Video streaming</t>
        </is>
      </c>
      <c r="B9" s="9" t="inlineStr">
        <is>
          <t>Streaming</t>
        </is>
      </c>
      <c r="C9" s="10" t="n">
        <v>15.99</v>
      </c>
      <c r="D9" s="11" t="inlineStr">
        <is>
          <t>Monthly</t>
        </is>
      </c>
      <c r="E9" s="12" t="n">
        <v>46340</v>
      </c>
      <c r="F9" s="13">
        <f>IF(OR(C9="",D9=""),"",ROUND(C9*IF(D9="Weekly",52/12,IF(D9="Monthly",1,IF(D9="Quarterly",1/3,IF(D9="Yearly",1/12,0)))),2))</f>
        <v>15.99</v>
      </c>
      <c r="G9" s="13">
        <f>IF(F9="","",F9*12)</f>
        <v>191.88</v>
      </c>
      <c r="H9" s="14" t="str">
        <f>IF(E9="","",IF(AND(E9&gt;=$C$5,E9&lt;=$C$5+30),"Soon",""))</f>
        <v>Soon</v>
      </c>
    </row>
    <row r="10">
      <c r="A10" s="9" t="inlineStr">
        <is>
          <t>Music streaming</t>
        </is>
      </c>
      <c r="B10" s="9" t="inlineStr">
        <is>
          <t>Music</t>
        </is>
      </c>
      <c r="C10" s="10" t="n">
        <v>10.99</v>
      </c>
      <c r="D10" s="11" t="inlineStr">
        <is>
          <t>Monthly</t>
        </is>
      </c>
      <c r="E10" s="12" t="n">
        <v>46329</v>
      </c>
      <c r="F10" s="13">
        <f>IF(OR(C10="",D10=""),"",ROUND(C10*IF(D10="Weekly",52/12,IF(D10="Monthly",1,IF(D10="Quarterly",1/3,IF(D10="Yearly",1/12,0)))),2))</f>
        <v>10.99</v>
      </c>
      <c r="G10" s="13">
        <f>IF(F10="","",F10*12)</f>
        <v>131.88</v>
      </c>
      <c r="H10" s="14" t="str">
        <f>IF(E10="","",IF(AND(E10&gt;=$C$5,E10&lt;=$C$5+30),"Soon",""))</f>
        <v>Soon</v>
      </c>
    </row>
    <row r="11">
      <c r="A11" s="9" t="inlineStr">
        <is>
          <t>Cloud storage</t>
        </is>
      </c>
      <c r="B11" s="9" t="inlineStr">
        <is>
          <t>Cloud storage</t>
        </is>
      </c>
      <c r="C11" s="10" t="n">
        <v>29.99</v>
      </c>
      <c r="D11" s="11" t="inlineStr">
        <is>
          <t>Yearly</t>
        </is>
      </c>
      <c r="E11" s="12" t="n">
        <v>46428</v>
      </c>
      <c r="F11" s="13">
        <f>IF(OR(C11="",D11=""),"",ROUND(C11*IF(D11="Weekly",52/12,IF(D11="Monthly",1,IF(D11="Quarterly",1/3,IF(D11="Yearly",1/12,0)))),2))</f>
        <v>2.5</v>
      </c>
      <c r="G11" s="13">
        <f>IF(F11="","",F11*12)</f>
        <v>30</v>
      </c>
      <c r="H11" s="14" t="str">
        <f>IF(E11="","",IF(AND(E11&gt;=$C$5,E11&lt;=$C$5+30),"Soon",""))</f>
        <v/>
      </c>
    </row>
    <row r="12">
      <c r="A12" s="9" t="inlineStr">
        <is>
          <t>Gym membership</t>
        </is>
      </c>
      <c r="B12" s="9" t="inlineStr">
        <is>
          <t>Fitness</t>
        </is>
      </c>
      <c r="C12" s="10" t="n">
        <v>29</v>
      </c>
      <c r="D12" s="11" t="inlineStr">
        <is>
          <t>Monthly</t>
        </is>
      </c>
      <c r="E12" s="12" t="n">
        <v>46351</v>
      </c>
      <c r="F12" s="13">
        <f>IF(OR(C12="",D12=""),"",ROUND(C12*IF(D12="Weekly",52/12,IF(D12="Monthly",1,IF(D12="Quarterly",1/3,IF(D12="Yearly",1/12,0)))),2))</f>
        <v>29</v>
      </c>
      <c r="G12" s="13">
        <f>IF(F12="","",F12*12)</f>
        <v>348</v>
      </c>
      <c r="H12" s="14" t="str">
        <f>IF(E12="","",IF(AND(E12&gt;=$C$5,E12&lt;=$C$5+30),"Soon",""))</f>
        <v/>
      </c>
    </row>
    <row r="13">
      <c r="A13" s="9" t="inlineStr">
        <is>
          <t>Newspaper</t>
        </is>
      </c>
      <c r="B13" s="9" t="inlineStr">
        <is>
          <t>News and reading</t>
        </is>
      </c>
      <c r="C13" s="10" t="n">
        <v>12</v>
      </c>
      <c r="D13" s="11" t="inlineStr">
        <is>
          <t>Quarterly</t>
        </is>
      </c>
      <c r="E13" s="12" t="n">
        <v>46357</v>
      </c>
      <c r="F13" s="13">
        <f>IF(OR(C13="",D13=""),"",ROUND(C13*IF(D13="Weekly",52/12,IF(D13="Monthly",1,IF(D13="Quarterly",1/3,IF(D13="Yearly",1/12,0)))),2))</f>
        <v>4</v>
      </c>
      <c r="G13" s="13">
        <f>IF(F13="","",F13*12)</f>
        <v>48</v>
      </c>
      <c r="H13" s="14" t="str">
        <f>IF(E13="","",IF(AND(E13&gt;=$C$5,E13&lt;=$C$5+30),"Soon",""))</f>
        <v/>
      </c>
    </row>
    <row r="14">
      <c r="A14" s="9" t="inlineStr">
        <is>
          <t>Photo editing app</t>
        </is>
      </c>
      <c r="B14" s="9" t="inlineStr">
        <is>
          <t>Software</t>
        </is>
      </c>
      <c r="C14" s="10" t="n">
        <v>9.99</v>
      </c>
      <c r="D14" s="11" t="inlineStr">
        <is>
          <t>Monthly</t>
        </is>
      </c>
      <c r="E14" s="12" t="n">
        <v>46346</v>
      </c>
      <c r="F14" s="13">
        <f>IF(OR(C14="",D14=""),"",ROUND(C14*IF(D14="Weekly",52/12,IF(D14="Monthly",1,IF(D14="Quarterly",1/3,IF(D14="Yearly",1/12,0)))),2))</f>
        <v>9.99</v>
      </c>
      <c r="G14" s="13">
        <f>IF(F14="","",F14*12)</f>
        <v>119.88</v>
      </c>
      <c r="H14" s="14" t="str">
        <f>IF(E14="","",IF(AND(E14&gt;=$C$5,E14&lt;=$C$5+30),"Soon",""))</f>
        <v>Soon</v>
      </c>
    </row>
    <row r="15">
      <c r="A15" s="9" t="inlineStr">
        <is>
          <t>Meal box</t>
        </is>
      </c>
      <c r="B15" s="9" t="inlineStr">
        <is>
          <t>Food and delivery</t>
        </is>
      </c>
      <c r="C15" s="10" t="n">
        <v>8.5</v>
      </c>
      <c r="D15" s="11" t="inlineStr">
        <is>
          <t>Weekly</t>
        </is>
      </c>
      <c r="E15" s="12" t="n">
        <v>46328</v>
      </c>
      <c r="F15" s="13">
        <f>IF(OR(C15="",D15=""),"",ROUND(C15*IF(D15="Weekly",52/12,IF(D15="Monthly",1,IF(D15="Quarterly",1/3,IF(D15="Yearly",1/12,0)))),2))</f>
        <v>36.83</v>
      </c>
      <c r="G15" s="13">
        <f>IF(F15="","",F15*12)</f>
        <v>441.96</v>
      </c>
      <c r="H15" s="14" t="str">
        <f>IF(E15="","",IF(AND(E15&gt;=$C$5,E15&lt;=$C$5+30),"Soon",""))</f>
        <v>Soon</v>
      </c>
    </row>
    <row r="16">
      <c r="A16" s="9" t="n"/>
      <c r="B16" s="9" t="n"/>
      <c r="C16" s="10" t="n"/>
      <c r="D16" s="11" t="n"/>
      <c r="E16" s="12" t="n"/>
      <c r="F16" s="13" t="str">
        <f>IF(OR(C16="",D16=""),"",ROUND(C16*IF(D16="Weekly",52/12,IF(D16="Monthly",1,IF(D16="Quarterly",1/3,IF(D16="Yearly",1/12,0)))),2))</f>
        <v/>
      </c>
      <c r="G16" s="13" t="str">
        <f>IF(F16="","",F16*12)</f>
        <v/>
      </c>
      <c r="H16" s="14" t="str">
        <f>IF(E16="","",IF(AND(E16&gt;=$C$5,E16&lt;=$C$5+30),"Soon",""))</f>
        <v/>
      </c>
    </row>
    <row r="17">
      <c r="A17" s="9" t="n"/>
      <c r="B17" s="9" t="n"/>
      <c r="C17" s="10" t="n"/>
      <c r="D17" s="11" t="n"/>
      <c r="E17" s="12" t="n"/>
      <c r="F17" s="13" t="str">
        <f>IF(OR(C17="",D17=""),"",ROUND(C17*IF(D17="Weekly",52/12,IF(D17="Monthly",1,IF(D17="Quarterly",1/3,IF(D17="Yearly",1/12,0)))),2))</f>
        <v/>
      </c>
      <c r="G17" s="13" t="str">
        <f>IF(F17="","",F17*12)</f>
        <v/>
      </c>
      <c r="H17" s="14" t="str">
        <f>IF(E17="","",IF(AND(E17&gt;=$C$5,E17&lt;=$C$5+30),"Soon",""))</f>
        <v/>
      </c>
    </row>
    <row r="18">
      <c r="A18" s="9" t="n"/>
      <c r="B18" s="9" t="n"/>
      <c r="C18" s="10" t="n"/>
      <c r="D18" s="11" t="n"/>
      <c r="E18" s="12" t="n"/>
      <c r="F18" s="13" t="str">
        <f>IF(OR(C18="",D18=""),"",ROUND(C18*IF(D18="Weekly",52/12,IF(D18="Monthly",1,IF(D18="Quarterly",1/3,IF(D18="Yearly",1/12,0)))),2))</f>
        <v/>
      </c>
      <c r="G18" s="13" t="str">
        <f>IF(F18="","",F18*12)</f>
        <v/>
      </c>
      <c r="H18" s="14" t="str">
        <f>IF(E18="","",IF(AND(E18&gt;=$C$5,E18&lt;=$C$5+30),"Soon",""))</f>
        <v/>
      </c>
    </row>
    <row r="19">
      <c r="A19" s="9" t="n"/>
      <c r="B19" s="9" t="n"/>
      <c r="C19" s="10" t="n"/>
      <c r="D19" s="11" t="n"/>
      <c r="E19" s="12" t="n"/>
      <c r="F19" s="13" t="str">
        <f>IF(OR(C19="",D19=""),"",ROUND(C19*IF(D19="Weekly",52/12,IF(D19="Monthly",1,IF(D19="Quarterly",1/3,IF(D19="Yearly",1/12,0)))),2))</f>
        <v/>
      </c>
      <c r="G19" s="13" t="str">
        <f>IF(F19="","",F19*12)</f>
        <v/>
      </c>
      <c r="H19" s="14" t="str">
        <f>IF(E19="","",IF(AND(E19&gt;=$C$5,E19&lt;=$C$5+30),"Soon",""))</f>
        <v/>
      </c>
    </row>
    <row r="20">
      <c r="A20" s="9" t="n"/>
      <c r="B20" s="9" t="n"/>
      <c r="C20" s="10" t="n"/>
      <c r="D20" s="11" t="n"/>
      <c r="E20" s="12" t="n"/>
      <c r="F20" s="13" t="str">
        <f>IF(OR(C20="",D20=""),"",ROUND(C20*IF(D20="Weekly",52/12,IF(D20="Monthly",1,IF(D20="Quarterly",1/3,IF(D20="Yearly",1/12,0)))),2))</f>
        <v/>
      </c>
      <c r="G20" s="13" t="str">
        <f>IF(F20="","",F20*12)</f>
        <v/>
      </c>
      <c r="H20" s="14" t="str">
        <f>IF(E20="","",IF(AND(E20&gt;=$C$5,E20&lt;=$C$5+30),"Soon",""))</f>
        <v/>
      </c>
    </row>
    <row r="21">
      <c r="A21" s="9" t="n"/>
      <c r="B21" s="9" t="n"/>
      <c r="C21" s="10" t="n"/>
      <c r="D21" s="11" t="n"/>
      <c r="E21" s="12" t="n"/>
      <c r="F21" s="13" t="str">
        <f>IF(OR(C21="",D21=""),"",ROUND(C21*IF(D21="Weekly",52/12,IF(D21="Monthly",1,IF(D21="Quarterly",1/3,IF(D21="Yearly",1/12,0)))),2))</f>
        <v/>
      </c>
      <c r="G21" s="13" t="str">
        <f>IF(F21="","",F21*12)</f>
        <v/>
      </c>
      <c r="H21" s="14" t="str">
        <f>IF(E21="","",IF(AND(E21&gt;=$C$5,E21&lt;=$C$5+30),"Soon",""))</f>
        <v/>
      </c>
    </row>
    <row r="22">
      <c r="A22" s="9" t="n"/>
      <c r="B22" s="9" t="n"/>
      <c r="C22" s="10" t="n"/>
      <c r="D22" s="11" t="n"/>
      <c r="E22" s="12" t="n"/>
      <c r="F22" s="13" t="str">
        <f>IF(OR(C22="",D22=""),"",ROUND(C22*IF(D22="Weekly",52/12,IF(D22="Monthly",1,IF(D22="Quarterly",1/3,IF(D22="Yearly",1/12,0)))),2))</f>
        <v/>
      </c>
      <c r="G22" s="13" t="str">
        <f>IF(F22="","",F22*12)</f>
        <v/>
      </c>
      <c r="H22" s="14" t="str">
        <f>IF(E22="","",IF(AND(E22&gt;=$C$5,E22&lt;=$C$5+30),"Soon",""))</f>
        <v/>
      </c>
    </row>
    <row r="23">
      <c r="A23" s="9" t="n"/>
      <c r="B23" s="9" t="n"/>
      <c r="C23" s="10" t="n"/>
      <c r="D23" s="11" t="n"/>
      <c r="E23" s="12" t="n"/>
      <c r="F23" s="13" t="str">
        <f>IF(OR(C23="",D23=""),"",ROUND(C23*IF(D23="Weekly",52/12,IF(D23="Monthly",1,IF(D23="Quarterly",1/3,IF(D23="Yearly",1/12,0)))),2))</f>
        <v/>
      </c>
      <c r="G23" s="13" t="str">
        <f>IF(F23="","",F23*12)</f>
        <v/>
      </c>
      <c r="H23" s="14" t="str">
        <f>IF(E23="","",IF(AND(E23&gt;=$C$5,E23&lt;=$C$5+30),"Soon",""))</f>
        <v/>
      </c>
    </row>
    <row r="24">
      <c r="A24" s="9" t="n"/>
      <c r="B24" s="9" t="n"/>
      <c r="C24" s="10" t="n"/>
      <c r="D24" s="11" t="n"/>
      <c r="E24" s="12" t="n"/>
      <c r="F24" s="13" t="str">
        <f>IF(OR(C24="",D24=""),"",ROUND(C24*IF(D24="Weekly",52/12,IF(D24="Monthly",1,IF(D24="Quarterly",1/3,IF(D24="Yearly",1/12,0)))),2))</f>
        <v/>
      </c>
      <c r="G24" s="13" t="str">
        <f>IF(F24="","",F24*12)</f>
        <v/>
      </c>
      <c r="H24" s="14" t="str">
        <f>IF(E24="","",IF(AND(E24&gt;=$C$5,E24&lt;=$C$5+30),"Soon",""))</f>
        <v/>
      </c>
    </row>
    <row r="25">
      <c r="A25" s="9" t="n"/>
      <c r="B25" s="9" t="n"/>
      <c r="C25" s="10" t="n"/>
      <c r="D25" s="11" t="n"/>
      <c r="E25" s="12" t="n"/>
      <c r="F25" s="13" t="str">
        <f>IF(OR(C25="",D25=""),"",ROUND(C25*IF(D25="Weekly",52/12,IF(D25="Monthly",1,IF(D25="Quarterly",1/3,IF(D25="Yearly",1/12,0)))),2))</f>
        <v/>
      </c>
      <c r="G25" s="13" t="str">
        <f>IF(F25="","",F25*12)</f>
        <v/>
      </c>
      <c r="H25" s="14" t="str">
        <f>IF(E25="","",IF(AND(E25&gt;=$C$5,E25&lt;=$C$5+30),"Soon",""))</f>
        <v/>
      </c>
    </row>
    <row r="26">
      <c r="A26" s="9" t="n"/>
      <c r="B26" s="9" t="n"/>
      <c r="C26" s="10" t="n"/>
      <c r="D26" s="11" t="n"/>
      <c r="E26" s="12" t="n"/>
      <c r="F26" s="13" t="str">
        <f>IF(OR(C26="",D26=""),"",ROUND(C26*IF(D26="Weekly",52/12,IF(D26="Monthly",1,IF(D26="Quarterly",1/3,IF(D26="Yearly",1/12,0)))),2))</f>
        <v/>
      </c>
      <c r="G26" s="13" t="str">
        <f>IF(F26="","",F26*12)</f>
        <v/>
      </c>
      <c r="H26" s="14" t="str">
        <f>IF(E26="","",IF(AND(E26&gt;=$C$5,E26&lt;=$C$5+30),"Soon",""))</f>
        <v/>
      </c>
    </row>
    <row r="27">
      <c r="A27" s="9" t="n"/>
      <c r="B27" s="9" t="n"/>
      <c r="C27" s="10" t="n"/>
      <c r="D27" s="11" t="n"/>
      <c r="E27" s="12" t="n"/>
      <c r="F27" s="13" t="str">
        <f>IF(OR(C27="",D27=""),"",ROUND(C27*IF(D27="Weekly",52/12,IF(D27="Monthly",1,IF(D27="Quarterly",1/3,IF(D27="Yearly",1/12,0)))),2))</f>
        <v/>
      </c>
      <c r="G27" s="13" t="str">
        <f>IF(F27="","",F27*12)</f>
        <v/>
      </c>
      <c r="H27" s="14" t="str">
        <f>IF(E27="","",IF(AND(E27&gt;=$C$5,E27&lt;=$C$5+30),"Soon",""))</f>
        <v/>
      </c>
    </row>
    <row r="28">
      <c r="A28" s="9" t="n"/>
      <c r="B28" s="9" t="n"/>
      <c r="C28" s="10" t="n"/>
      <c r="D28" s="11" t="n"/>
      <c r="E28" s="12" t="n"/>
      <c r="F28" s="13" t="str">
        <f>IF(OR(C28="",D28=""),"",ROUND(C28*IF(D28="Weekly",52/12,IF(D28="Monthly",1,IF(D28="Quarterly",1/3,IF(D28="Yearly",1/12,0)))),2))</f>
        <v/>
      </c>
      <c r="G28" s="13" t="str">
        <f>IF(F28="","",F28*12)</f>
        <v/>
      </c>
      <c r="H28" s="14" t="str">
        <f>IF(E28="","",IF(AND(E28&gt;=$C$5,E28&lt;=$C$5+30),"Soon",""))</f>
        <v/>
      </c>
    </row>
    <row r="29">
      <c r="A29" s="9" t="n"/>
      <c r="B29" s="9" t="n"/>
      <c r="C29" s="10" t="n"/>
      <c r="D29" s="11" t="n"/>
      <c r="E29" s="12" t="n"/>
      <c r="F29" s="13" t="str">
        <f>IF(OR(C29="",D29=""),"",ROUND(C29*IF(D29="Weekly",52/12,IF(D29="Monthly",1,IF(D29="Quarterly",1/3,IF(D29="Yearly",1/12,0)))),2))</f>
        <v/>
      </c>
      <c r="G29" s="13" t="str">
        <f>IF(F29="","",F29*12)</f>
        <v/>
      </c>
      <c r="H29" s="14" t="str">
        <f>IF(E29="","",IF(AND(E29&gt;=$C$5,E29&lt;=$C$5+30),"Soon",""))</f>
        <v/>
      </c>
    </row>
    <row r="30">
      <c r="A30" s="9" t="n"/>
      <c r="B30" s="9" t="n"/>
      <c r="C30" s="10" t="n"/>
      <c r="D30" s="11" t="n"/>
      <c r="E30" s="12" t="n"/>
      <c r="F30" s="13" t="str">
        <f>IF(OR(C30="",D30=""),"",ROUND(C30*IF(D30="Weekly",52/12,IF(D30="Monthly",1,IF(D30="Quarterly",1/3,IF(D30="Yearly",1/12,0)))),2))</f>
        <v/>
      </c>
      <c r="G30" s="13" t="str">
        <f>IF(F30="","",F30*12)</f>
        <v/>
      </c>
      <c r="H30" s="14" t="str">
        <f>IF(E30="","",IF(AND(E30&gt;=$C$5,E30&lt;=$C$5+30),"Soon",""))</f>
        <v/>
      </c>
    </row>
    <row r="31">
      <c r="A31" s="9" t="n"/>
      <c r="B31" s="9" t="n"/>
      <c r="C31" s="10" t="n"/>
      <c r="D31" s="11" t="n"/>
      <c r="E31" s="12" t="n"/>
      <c r="F31" s="13" t="str">
        <f>IF(OR(C31="",D31=""),"",ROUND(C31*IF(D31="Weekly",52/12,IF(D31="Monthly",1,IF(D31="Quarterly",1/3,IF(D31="Yearly",1/12,0)))),2))</f>
        <v/>
      </c>
      <c r="G31" s="13" t="str">
        <f>IF(F31="","",F31*12)</f>
        <v/>
      </c>
      <c r="H31" s="14" t="str">
        <f>IF(E31="","",IF(AND(E31&gt;=$C$5,E31&lt;=$C$5+30),"Soon",""))</f>
        <v/>
      </c>
    </row>
    <row r="32">
      <c r="A32" s="9" t="n"/>
      <c r="B32" s="9" t="n"/>
      <c r="C32" s="10" t="n"/>
      <c r="D32" s="11" t="n"/>
      <c r="E32" s="12" t="n"/>
      <c r="F32" s="13" t="str">
        <f>IF(OR(C32="",D32=""),"",ROUND(C32*IF(D32="Weekly",52/12,IF(D32="Monthly",1,IF(D32="Quarterly",1/3,IF(D32="Yearly",1/12,0)))),2))</f>
        <v/>
      </c>
      <c r="G32" s="13" t="str">
        <f>IF(F32="","",F32*12)</f>
        <v/>
      </c>
      <c r="H32" s="14" t="str">
        <f>IF(E32="","",IF(AND(E32&gt;=$C$5,E32&lt;=$C$5+30),"Soon",""))</f>
        <v/>
      </c>
    </row>
    <row r="33">
      <c r="A33" s="9" t="n"/>
      <c r="B33" s="9" t="n"/>
      <c r="C33" s="10" t="n"/>
      <c r="D33" s="11" t="n"/>
      <c r="E33" s="12" t="n"/>
      <c r="F33" s="13" t="str">
        <f>IF(OR(C33="",D33=""),"",ROUND(C33*IF(D33="Weekly",52/12,IF(D33="Monthly",1,IF(D33="Quarterly",1/3,IF(D33="Yearly",1/12,0)))),2))</f>
        <v/>
      </c>
      <c r="G33" s="13" t="str">
        <f>IF(F33="","",F33*12)</f>
        <v/>
      </c>
      <c r="H33" s="14" t="str">
        <f>IF(E33="","",IF(AND(E33&gt;=$C$5,E33&lt;=$C$5+30),"Soon",""))</f>
        <v/>
      </c>
    </row>
    <row r="34">
      <c r="A34" s="9" t="n"/>
      <c r="B34" s="9" t="n"/>
      <c r="C34" s="10" t="n"/>
      <c r="D34" s="11" t="n"/>
      <c r="E34" s="12" t="n"/>
      <c r="F34" s="13" t="str">
        <f>IF(OR(C34="",D34=""),"",ROUND(C34*IF(D34="Weekly",52/12,IF(D34="Monthly",1,IF(D34="Quarterly",1/3,IF(D34="Yearly",1/12,0)))),2))</f>
        <v/>
      </c>
      <c r="G34" s="13" t="str">
        <f>IF(F34="","",F34*12)</f>
        <v/>
      </c>
      <c r="H34" s="14" t="str">
        <f>IF(E34="","",IF(AND(E34&gt;=$C$5,E34&lt;=$C$5+30),"Soon",""))</f>
        <v/>
      </c>
    </row>
    <row r="35">
      <c r="A35" s="9" t="n"/>
      <c r="B35" s="9" t="n"/>
      <c r="C35" s="10" t="n"/>
      <c r="D35" s="11" t="n"/>
      <c r="E35" s="12" t="n"/>
      <c r="F35" s="13" t="str">
        <f>IF(OR(C35="",D35=""),"",ROUND(C35*IF(D35="Weekly",52/12,IF(D35="Monthly",1,IF(D35="Quarterly",1/3,IF(D35="Yearly",1/12,0)))),2))</f>
        <v/>
      </c>
      <c r="G35" s="13" t="str">
        <f>IF(F35="","",F35*12)</f>
        <v/>
      </c>
      <c r="H35" s="14" t="str">
        <f>IF(E35="","",IF(AND(E35&gt;=$C$5,E35&lt;=$C$5+30),"Soon",""))</f>
        <v/>
      </c>
    </row>
    <row r="36">
      <c r="A36" s="9" t="n"/>
      <c r="B36" s="9" t="n"/>
      <c r="C36" s="10" t="n"/>
      <c r="D36" s="11" t="n"/>
      <c r="E36" s="12" t="n"/>
      <c r="F36" s="13" t="str">
        <f>IF(OR(C36="",D36=""),"",ROUND(C36*IF(D36="Weekly",52/12,IF(D36="Monthly",1,IF(D36="Quarterly",1/3,IF(D36="Yearly",1/12,0)))),2))</f>
        <v/>
      </c>
      <c r="G36" s="13" t="str">
        <f>IF(F36="","",F36*12)</f>
        <v/>
      </c>
      <c r="H36" s="14" t="str">
        <f>IF(E36="","",IF(AND(E36&gt;=$C$5,E36&lt;=$C$5+30),"Soon",""))</f>
        <v/>
      </c>
    </row>
    <row r="37">
      <c r="A37" s="9" t="n"/>
      <c r="B37" s="9" t="n"/>
      <c r="C37" s="10" t="n"/>
      <c r="D37" s="11" t="n"/>
      <c r="E37" s="12" t="n"/>
      <c r="F37" s="13" t="str">
        <f>IF(OR(C37="",D37=""),"",ROUND(C37*IF(D37="Weekly",52/12,IF(D37="Monthly",1,IF(D37="Quarterly",1/3,IF(D37="Yearly",1/12,0)))),2))</f>
        <v/>
      </c>
      <c r="G37" s="13" t="str">
        <f>IF(F37="","",F37*12)</f>
        <v/>
      </c>
      <c r="H37" s="14" t="str">
        <f>IF(E37="","",IF(AND(E37&gt;=$C$5,E37&lt;=$C$5+30),"Soon",""))</f>
        <v/>
      </c>
    </row>
    <row r="38">
      <c r="A38" s="9" t="n"/>
      <c r="B38" s="9" t="n"/>
      <c r="C38" s="10" t="n"/>
      <c r="D38" s="11" t="n"/>
      <c r="E38" s="12" t="n"/>
      <c r="F38" s="13" t="str">
        <f>IF(OR(C38="",D38=""),"",ROUND(C38*IF(D38="Weekly",52/12,IF(D38="Monthly",1,IF(D38="Quarterly",1/3,IF(D38="Yearly",1/12,0)))),2))</f>
        <v/>
      </c>
      <c r="G38" s="13" t="str">
        <f>IF(F38="","",F38*12)</f>
        <v/>
      </c>
      <c r="H38" s="14" t="str">
        <f>IF(E38="","",IF(AND(E38&gt;=$C$5,E38&lt;=$C$5+30),"Soon",""))</f>
        <v/>
      </c>
    </row>
    <row r="39">
      <c r="A39" s="9" t="n"/>
      <c r="B39" s="9" t="n"/>
      <c r="C39" s="10" t="n"/>
      <c r="D39" s="11" t="n"/>
      <c r="E39" s="12" t="n"/>
      <c r="F39" s="13" t="str">
        <f>IF(OR(C39="",D39=""),"",ROUND(C39*IF(D39="Weekly",52/12,IF(D39="Monthly",1,IF(D39="Quarterly",1/3,IF(D39="Yearly",1/12,0)))),2))</f>
        <v/>
      </c>
      <c r="G39" s="13" t="str">
        <f>IF(F39="","",F39*12)</f>
        <v/>
      </c>
      <c r="H39" s="14" t="str">
        <f>IF(E39="","",IF(AND(E39&gt;=$C$5,E39&lt;=$C$5+30),"Soon",""))</f>
        <v/>
      </c>
    </row>
    <row r="40">
      <c r="A40" s="9" t="n"/>
      <c r="B40" s="9" t="n"/>
      <c r="C40" s="10" t="n"/>
      <c r="D40" s="11" t="n"/>
      <c r="E40" s="12" t="n"/>
      <c r="F40" s="13" t="str">
        <f>IF(OR(C40="",D40=""),"",ROUND(C40*IF(D40="Weekly",52/12,IF(D40="Monthly",1,IF(D40="Quarterly",1/3,IF(D40="Yearly",1/12,0)))),2))</f>
        <v/>
      </c>
      <c r="G40" s="13" t="str">
        <f>IF(F40="","",F40*12)</f>
        <v/>
      </c>
      <c r="H40" s="14" t="str">
        <f>IF(E40="","",IF(AND(E40&gt;=$C$5,E40&lt;=$C$5+30),"Soon",""))</f>
        <v/>
      </c>
    </row>
    <row r="41">
      <c r="A41" s="9" t="n"/>
      <c r="B41" s="9" t="n"/>
      <c r="C41" s="10" t="n"/>
      <c r="D41" s="11" t="n"/>
      <c r="E41" s="12" t="n"/>
      <c r="F41" s="13" t="str">
        <f>IF(OR(C41="",D41=""),"",ROUND(C41*IF(D41="Weekly",52/12,IF(D41="Monthly",1,IF(D41="Quarterly",1/3,IF(D41="Yearly",1/12,0)))),2))</f>
        <v/>
      </c>
      <c r="G41" s="13" t="str">
        <f>IF(F41="","",F41*12)</f>
        <v/>
      </c>
      <c r="H41" s="14" t="str">
        <f>IF(E41="","",IF(AND(E41&gt;=$C$5,E41&lt;=$C$5+30),"Soon",""))</f>
        <v/>
      </c>
    </row>
    <row r="42">
      <c r="A42" s="9" t="n"/>
      <c r="B42" s="9" t="n"/>
      <c r="C42" s="10" t="n"/>
      <c r="D42" s="11" t="n"/>
      <c r="E42" s="12" t="n"/>
      <c r="F42" s="13" t="str">
        <f>IF(OR(C42="",D42=""),"",ROUND(C42*IF(D42="Weekly",52/12,IF(D42="Monthly",1,IF(D42="Quarterly",1/3,IF(D42="Yearly",1/12,0)))),2))</f>
        <v/>
      </c>
      <c r="G42" s="13" t="str">
        <f>IF(F42="","",F42*12)</f>
        <v/>
      </c>
      <c r="H42" s="14" t="str">
        <f>IF(E42="","",IF(AND(E42&gt;=$C$5,E42&lt;=$C$5+30),"Soon",""))</f>
        <v/>
      </c>
    </row>
    <row r="43">
      <c r="A43" s="9" t="n"/>
      <c r="B43" s="9" t="n"/>
      <c r="C43" s="10" t="n"/>
      <c r="D43" s="11" t="n"/>
      <c r="E43" s="12" t="n"/>
      <c r="F43" s="13" t="str">
        <f>IF(OR(C43="",D43=""),"",ROUND(C43*IF(D43="Weekly",52/12,IF(D43="Monthly",1,IF(D43="Quarterly",1/3,IF(D43="Yearly",1/12,0)))),2))</f>
        <v/>
      </c>
      <c r="G43" s="13" t="str">
        <f>IF(F43="","",F43*12)</f>
        <v/>
      </c>
      <c r="H43" s="14" t="str">
        <f>IF(E43="","",IF(AND(E43&gt;=$C$5,E43&lt;=$C$5+30),"Soon",""))</f>
        <v/>
      </c>
    </row>
    <row r="44">
      <c r="A44" s="9" t="n"/>
      <c r="B44" s="9" t="n"/>
      <c r="C44" s="10" t="n"/>
      <c r="D44" s="11" t="n"/>
      <c r="E44" s="12" t="n"/>
      <c r="F44" s="13" t="str">
        <f>IF(OR(C44="",D44=""),"",ROUND(C44*IF(D44="Weekly",52/12,IF(D44="Monthly",1,IF(D44="Quarterly",1/3,IF(D44="Yearly",1/12,0)))),2))</f>
        <v/>
      </c>
      <c r="G44" s="13" t="str">
        <f>IF(F44="","",F44*12)</f>
        <v/>
      </c>
      <c r="H44" s="14" t="str">
        <f>IF(E44="","",IF(AND(E44&gt;=$C$5,E44&lt;=$C$5+30),"Soon",""))</f>
        <v/>
      </c>
    </row>
    <row r="45">
      <c r="A45" s="9" t="n"/>
      <c r="B45" s="9" t="n"/>
      <c r="C45" s="10" t="n"/>
      <c r="D45" s="11" t="n"/>
      <c r="E45" s="12" t="n"/>
      <c r="F45" s="13" t="str">
        <f>IF(OR(C45="",D45=""),"",ROUND(C45*IF(D45="Weekly",52/12,IF(D45="Monthly",1,IF(D45="Quarterly",1/3,IF(D45="Yearly",1/12,0)))),2))</f>
        <v/>
      </c>
      <c r="G45" s="13" t="str">
        <f>IF(F45="","",F45*12)</f>
        <v/>
      </c>
      <c r="H45" s="14" t="str">
        <f>IF(E45="","",IF(AND(E45&gt;=$C$5,E45&lt;=$C$5+30),"Soon",""))</f>
        <v/>
      </c>
    </row>
    <row r="47" ht="22" customHeight="1">
      <c r="A47" s="15" t="inlineStr">
        <is>
          <t>TOTALS</t>
        </is>
      </c>
      <c r="B47" s="16" t="n"/>
      <c r="C47" s="16" t="n"/>
      <c r="D47" s="16" t="n"/>
      <c r="E47" s="16" t="n"/>
      <c r="F47" s="16" t="n"/>
      <c r="G47" s="16" t="n"/>
      <c r="H47" s="16" t="n"/>
    </row>
    <row r="48">
      <c r="A48" s="17" t="inlineStr">
        <is>
          <t>Subscriptions</t>
        </is>
      </c>
      <c r="C48" s="18">
        <f>COUNTA(A9:A45)</f>
        <v>7</v>
      </c>
    </row>
    <row r="49">
      <c r="A49" s="17" t="inlineStr">
        <is>
          <t>Cost per month</t>
        </is>
      </c>
      <c r="C49" s="13">
        <f>SUM(F9:F45)</f>
        <v>109.3</v>
      </c>
    </row>
    <row r="50">
      <c r="A50" s="6" t="inlineStr">
        <is>
          <t>Cost per year</t>
        </is>
      </c>
      <c r="C50" s="19">
        <f>SUM(G9:G45)</f>
        <v>1311.6</v>
      </c>
    </row>
    <row r="51">
      <c r="A51" s="17" t="inlineStr">
        <is>
          <t>Renewing in the next 30 days</t>
        </is>
      </c>
      <c r="C51" s="18">
        <f>COUNTIF(H9:H45,"Soon")</f>
        <v>4</v>
      </c>
    </row>
  </sheetData>
  <conditionalFormatting sqref="H9:H45">
    <cfRule type="expression" priority="1" dxfId="0">
      <formula>H9="Soon"</formula>
    </cfRule>
  </conditionalFormatting>
  <dataValidations count="2">
    <dataValidation sqref="D9:D45" showDropDown="0" showInputMessage="0" showErrorMessage="0" allowBlank="1" type="list">
      <formula1>"Weekly,Monthly,Quarterly,Yearly"</formula1>
    </dataValidation>
    <dataValidation sqref="B9:B45" showDropDown="0" showInputMessage="0" showErrorMessage="0" allowBlank="1" type="list">
      <formula1>Summary!$A$14:$A$21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D22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2" customWidth="1" min="4" max="4"/>
  </cols>
  <sheetData>
    <row r="1" ht="32" customHeight="1">
      <c r="A1" s="1" t="inlineStr">
        <is>
          <t>Cost by category</t>
        </is>
      </c>
      <c r="B1" s="2" t="n"/>
      <c r="C1" s="2" t="n"/>
      <c r="D1" s="2" t="n"/>
    </row>
    <row r="2" ht="20" customHeight="1">
      <c r="A2" s="3" t="inlineStr">
        <is>
          <t>Filled in from the Subscriptions sheet.</t>
        </is>
      </c>
      <c r="B2" s="2" t="n"/>
      <c r="C2" s="2" t="n"/>
      <c r="D2" s="2" t="n"/>
    </row>
    <row r="3" ht="4" customHeight="1">
      <c r="A3" s="4" t="n"/>
      <c r="B3" s="4" t="n"/>
      <c r="C3" s="4" t="n"/>
      <c r="D3" s="4" t="n"/>
    </row>
    <row r="5">
      <c r="A5" s="6" t="inlineStr">
        <is>
          <t>Most expensive per month</t>
        </is>
      </c>
      <c r="B5" s="20" t="str">
        <f>IFERROR(INDEX(Subscriptions!A9:A45,MATCH(MAX(Subscriptions!F9:F45),Subscriptions!F9:F45,0)),"")</f>
        <v>Meal box</v>
      </c>
      <c r="C5" s="13">
        <f>MAX(Subscriptions!F9:F45)</f>
        <v>36.83</v>
      </c>
    </row>
    <row r="6">
      <c r="A6" s="6" t="inlineStr">
        <is>
          <t>Average per subscription, per month</t>
        </is>
      </c>
      <c r="C6" s="13">
        <f>IF(COUNT(Subscriptions!F9:F45)&gt;0,AVERAGE(Subscriptions!F9:F45),"")</f>
        <v>15.6142857142857</v>
      </c>
    </row>
    <row r="8">
      <c r="A8" s="21" t="inlineStr">
        <is>
          <t>A planning template. It does not connect to any bank or app and is not financial, legal or tax advice.</t>
        </is>
      </c>
    </row>
    <row r="12">
      <c r="A12" s="6" t="inlineStr">
        <is>
          <t>Categories (you can rename them)</t>
        </is>
      </c>
    </row>
    <row r="13" ht="30" customHeight="1">
      <c r="A13" s="8" t="inlineStr">
        <is>
          <t>Category</t>
        </is>
      </c>
      <c r="B13" s="8" t="inlineStr">
        <is>
          <t>Per month</t>
        </is>
      </c>
      <c r="C13" s="8" t="inlineStr">
        <is>
          <t>Per year</t>
        </is>
      </c>
      <c r="D13" s="8" t="inlineStr">
        <is>
          <t>Share</t>
        </is>
      </c>
    </row>
    <row r="14">
      <c r="A14" s="9" t="inlineStr">
        <is>
          <t>Streaming</t>
        </is>
      </c>
      <c r="B14" s="13">
        <f>SUMIF(Subscriptions!$B$9:$B$45,A14,Subscriptions!$F$9:$F$45)</f>
        <v>15.99</v>
      </c>
      <c r="C14" s="13">
        <f>B14*12</f>
        <v>191.88</v>
      </c>
      <c r="D14" s="22">
        <f>IF(SUM($B$14:$B$21)&gt;0,B14/SUM($B$14:$B$21),"")</f>
        <v>0.146294602012809</v>
      </c>
    </row>
    <row r="15">
      <c r="A15" s="9" t="inlineStr">
        <is>
          <t>Music</t>
        </is>
      </c>
      <c r="B15" s="13">
        <f>SUMIF(Subscriptions!$B$9:$B$45,A15,Subscriptions!$F$9:$F$45)</f>
        <v>10.99</v>
      </c>
      <c r="C15" s="13">
        <f>B15*12</f>
        <v>131.88</v>
      </c>
      <c r="D15" s="22">
        <f>IF(SUM($B$14:$B$21)&gt;0,B15/SUM($B$14:$B$21),"")</f>
        <v>0.100548947849954</v>
      </c>
    </row>
    <row r="16">
      <c r="A16" s="9" t="inlineStr">
        <is>
          <t>Software</t>
        </is>
      </c>
      <c r="B16" s="13">
        <f>SUMIF(Subscriptions!$B$9:$B$45,A16,Subscriptions!$F$9:$F$45)</f>
        <v>9.99</v>
      </c>
      <c r="C16" s="13">
        <f>B16*12</f>
        <v>119.88</v>
      </c>
      <c r="D16" s="22">
        <f>IF(SUM($B$14:$B$21)&gt;0,B16/SUM($B$14:$B$21),"")</f>
        <v>0.0913998170173834</v>
      </c>
    </row>
    <row r="17">
      <c r="A17" s="9" t="inlineStr">
        <is>
          <t>News and reading</t>
        </is>
      </c>
      <c r="B17" s="13">
        <f>SUMIF(Subscriptions!$B$9:$B$45,A17,Subscriptions!$F$9:$F$45)</f>
        <v>4</v>
      </c>
      <c r="C17" s="13">
        <f>B17*12</f>
        <v>48</v>
      </c>
      <c r="D17" s="22">
        <f>IF(SUM($B$14:$B$21)&gt;0,B17/SUM($B$14:$B$21),"")</f>
        <v>0.0365965233302836</v>
      </c>
    </row>
    <row r="18">
      <c r="A18" s="9" t="inlineStr">
        <is>
          <t>Fitness</t>
        </is>
      </c>
      <c r="B18" s="13">
        <f>SUMIF(Subscriptions!$B$9:$B$45,A18,Subscriptions!$F$9:$F$45)</f>
        <v>29</v>
      </c>
      <c r="C18" s="13">
        <f>B18*12</f>
        <v>348</v>
      </c>
      <c r="D18" s="22">
        <f>IF(SUM($B$14:$B$21)&gt;0,B18/SUM($B$14:$B$21),"")</f>
        <v>0.265324794144556</v>
      </c>
    </row>
    <row r="19">
      <c r="A19" s="9" t="inlineStr">
        <is>
          <t>Cloud storage</t>
        </is>
      </c>
      <c r="B19" s="13">
        <f>SUMIF(Subscriptions!$B$9:$B$45,A19,Subscriptions!$F$9:$F$45)</f>
        <v>2.5</v>
      </c>
      <c r="C19" s="13">
        <f>B19*12</f>
        <v>30</v>
      </c>
      <c r="D19" s="22">
        <f>IF(SUM($B$14:$B$21)&gt;0,B19/SUM($B$14:$B$21),"")</f>
        <v>0.0228728270814273</v>
      </c>
    </row>
    <row r="20">
      <c r="A20" s="9" t="inlineStr">
        <is>
          <t>Food and delivery</t>
        </is>
      </c>
      <c r="B20" s="13">
        <f>SUMIF(Subscriptions!$B$9:$B$45,A20,Subscriptions!$F$9:$F$45)</f>
        <v>36.83</v>
      </c>
      <c r="C20" s="13">
        <f>B20*12</f>
        <v>441.96</v>
      </c>
      <c r="D20" s="22">
        <f>IF(SUM($B$14:$B$21)&gt;0,B20/SUM($B$14:$B$21),"")</f>
        <v>0.336962488563586</v>
      </c>
    </row>
    <row r="21">
      <c r="A21" s="9" t="inlineStr">
        <is>
          <t>Other</t>
        </is>
      </c>
      <c r="B21" s="13">
        <f>SUMIF(Subscriptions!$B$9:$B$45,A21,Subscriptions!$F$9:$F$45)</f>
        <v>0</v>
      </c>
      <c r="C21" s="13">
        <f>B21*12</f>
        <v>0</v>
      </c>
      <c r="D21" s="22">
        <f>IF(SUM($B$14:$B$21)&gt;0,B21/SUM($B$14:$B$21),"")</f>
        <v>0</v>
      </c>
    </row>
    <row r="22">
      <c r="A22" s="23" t="inlineStr">
        <is>
          <t>Total</t>
        </is>
      </c>
      <c r="B22" s="24">
        <f>SUM(B14:B21)</f>
        <v>109.3</v>
      </c>
      <c r="C22" s="24">
        <f>SUM(C14:C21)</f>
        <v>1311.6</v>
      </c>
      <c r="D22" s="23" t="n"/>
    </row>
  </sheetData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5" t="inlineStr">
        <is>
          <t>How to use</t>
        </is>
      </c>
    </row>
    <row r="5" ht="26" customHeight="1">
      <c r="B5" s="26" t="inlineStr">
        <is>
          <t>How to use this file</t>
        </is>
      </c>
    </row>
    <row r="6" ht="18" customHeight="1">
      <c r="B6" s="27" t="inlineStr">
        <is>
          <t>List each subscription with its cost, how often it is billed and the next renewal date.</t>
        </is>
      </c>
    </row>
    <row r="7" ht="18" customHeight="1">
      <c r="B7" s="27" t="inlineStr">
        <is>
          <t>Per month and per year are calculated for you, whatever the billing cycle is (weekly, monthly, quarterly or yearly).</t>
        </is>
      </c>
    </row>
    <row r="8" ht="18" customHeight="1">
      <c r="B8" s="27" t="inlineStr">
        <is>
          <t>Renews soon marks everything that renews within the next 30 days, so you can cancel in time.</t>
        </is>
      </c>
    </row>
    <row r="9" ht="18" customHeight="1">
      <c r="B9" s="27" t="inlineStr">
        <is>
          <t>The Summary sheet adds up your cost per category. You can rename the categories.</t>
        </is>
      </c>
    </row>
    <row r="10" ht="18" customHeight="1">
      <c r="B10" s="27" t="inlineStr">
        <is>
          <t>Cost is shown without a currency symbol, so it works in any currency.</t>
        </is>
      </c>
    </row>
    <row r="11">
      <c r="B11" t="inlineStr"/>
    </row>
    <row r="12" ht="18" customHeight="1">
      <c r="B12" s="28" t="inlineStr">
        <is>
          <t>A planning template. It does not connect to any bank or app and is not financial, legal or tax advice.</t>
        </is>
      </c>
    </row>
    <row r="13" ht="18" customHeight="1">
      <c r="B13" s="28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Subscription Tracker</dc:title>
  <dcterms:created xmlns:dcterms="http://purl.org/dc/terms/" xmlns:xsi="http://www.w3.org/2001/XMLSchema-instance" xsi:type="dcterms:W3CDTF">2026-10-24T21:08:31Z</dcterms:created>
  <dcterms:modified xmlns:dcterms="http://purl.org/dc/terms/" xmlns:xsi="http://www.w3.org/2001/XMLSchema-instance" xsi:type="dcterms:W3CDTF">2026-10-24T21:08:31Z</dcterms:modified>
</cp:coreProperties>
</file>